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lundbeck.sharepoint.com/sites/GWSBAUCSupplyOperationsIT/Shared Documents/Price/BAUC/CHL/Lista de precios Chile_Pasta Pública/2024/"/>
    </mc:Choice>
  </mc:AlternateContent>
  <xr:revisionPtr revIDLastSave="76" documentId="8_{4F892DB7-2C46-453C-ABED-30615D331A1F}" xr6:coauthVersionLast="47" xr6:coauthVersionMax="47" xr10:uidLastSave="{C4E91560-F14B-48CF-B30B-079F43A84907}"/>
  <workbookProtection workbookAlgorithmName="SHA-512" workbookHashValue="F75cmWoOA/YVRnP6FXdlO5G4jZp0RXvgJBDg8Idk2h143N8N7SkgG+z/WHv/++76nTUbLmOgjBavNNyshZdugQ==" workbookSaltValue="4rMKE3LjGbcH+hhwX3MQ1A==" workbookSpinCount="100000" lockStructure="1"/>
  <bookViews>
    <workbookView xWindow="-110" yWindow="-110" windowWidth="19420" windowHeight="11620" xr2:uid="{175C1218-38BC-4D73-ADD6-D07812FB0DF4}"/>
  </bookViews>
  <sheets>
    <sheet name="LISTA 002-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R42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R15" i="1"/>
  <c r="Q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5" i="1"/>
</calcChain>
</file>

<file path=xl/sharedStrings.xml><?xml version="1.0" encoding="utf-8"?>
<sst xmlns="http://schemas.openxmlformats.org/spreadsheetml/2006/main" count="143" uniqueCount="115">
  <si>
    <t>Lista de precios Nro.: 002/2024</t>
  </si>
  <si>
    <t>Vigencia: 01/07/24</t>
  </si>
  <si>
    <t>Código
Novofarma</t>
  </si>
  <si>
    <t>Código EAN</t>
  </si>
  <si>
    <t>Registro Sanitario</t>
  </si>
  <si>
    <t>Temperatura
Almacenamiento</t>
  </si>
  <si>
    <t>Descripción del Producto</t>
  </si>
  <si>
    <t>Principio activo</t>
  </si>
  <si>
    <t>Valor Neto</t>
  </si>
  <si>
    <t>L132354</t>
  </si>
  <si>
    <t>5702150151711</t>
  </si>
  <si>
    <t>F-21180</t>
  </si>
  <si>
    <t>Hasta 30° C</t>
  </si>
  <si>
    <t>BRINTELLIX 10 MG. X 28 COMP.</t>
  </si>
  <si>
    <t>Vortioxetina</t>
  </si>
  <si>
    <t>L138367</t>
  </si>
  <si>
    <t>5702150151728</t>
  </si>
  <si>
    <t>F-21182</t>
  </si>
  <si>
    <t>BRINTELLIX 20 MG. X 28 COMP.</t>
  </si>
  <si>
    <t>L144992</t>
  </si>
  <si>
    <t>5702150150547</t>
  </si>
  <si>
    <t>F-21179</t>
  </si>
  <si>
    <t>BRINTELLIX 5 MG. X 7 COMP.</t>
  </si>
  <si>
    <t>L113687</t>
  </si>
  <si>
    <t>5702150153296</t>
  </si>
  <si>
    <t>F-21181</t>
  </si>
  <si>
    <t xml:space="preserve">BRINTELLIX 15 MG X 28 COMP     </t>
  </si>
  <si>
    <t>L102435</t>
  </si>
  <si>
    <t>7798092890182</t>
  </si>
  <si>
    <t>F-13484</t>
  </si>
  <si>
    <t>EBIXA 10 MG X 56 COMP.</t>
  </si>
  <si>
    <t>Memantina Clorhidrato</t>
  </si>
  <si>
    <t>L115591</t>
  </si>
  <si>
    <t>7798092890212</t>
  </si>
  <si>
    <t>F-17687</t>
  </si>
  <si>
    <t>EBIXA 20 MG. X 28 COMP.</t>
  </si>
  <si>
    <t>L31615080</t>
  </si>
  <si>
    <t>7798092890137</t>
  </si>
  <si>
    <t>F-12837</t>
  </si>
  <si>
    <t>LEXAPRO 10 MG. X 28 COMP.</t>
  </si>
  <si>
    <t>Escitalopram</t>
  </si>
  <si>
    <t>L127871</t>
  </si>
  <si>
    <t>7804602070279</t>
  </si>
  <si>
    <t>F-12838</t>
  </si>
  <si>
    <t>LEXAPRO 15 MG. X 28 COM.</t>
  </si>
  <si>
    <t>L108973</t>
  </si>
  <si>
    <t>7798092890168</t>
  </si>
  <si>
    <t>F-12839</t>
  </si>
  <si>
    <t>LEXAPRO 20 MG. X 28 COMP.</t>
  </si>
  <si>
    <t>L211056</t>
  </si>
  <si>
    <t>LEXAPRO 10 MG X 56 COMP.</t>
  </si>
  <si>
    <t>L125814</t>
  </si>
  <si>
    <t>7804602070231</t>
  </si>
  <si>
    <t>F-11469</t>
  </si>
  <si>
    <t>CISORDINOL 10 MG. X 50 COMP.</t>
  </si>
  <si>
    <t>Zuclopentixol</t>
  </si>
  <si>
    <t>L31610915</t>
  </si>
  <si>
    <t>7804602070071</t>
  </si>
  <si>
    <t>F-11472</t>
  </si>
  <si>
    <t>Hasta 25° C, Protegido de la luz</t>
  </si>
  <si>
    <t>CISORDINOL DEPOT 200 MG. / ML 1 AMP.</t>
  </si>
  <si>
    <t>Zuclopentixol decanoato</t>
  </si>
  <si>
    <t>L115109</t>
  </si>
  <si>
    <t>7798092890083</t>
  </si>
  <si>
    <t>F-18938</t>
  </si>
  <si>
    <t>Hasta 30°C, Protegido de la luz</t>
  </si>
  <si>
    <t>CISORDINOL ACUTARD 50 MG/ML.</t>
  </si>
  <si>
    <t>Zuclopentixol acetato</t>
  </si>
  <si>
    <t>L316124932</t>
  </si>
  <si>
    <t>7804602070194</t>
  </si>
  <si>
    <t>F-11502</t>
  </si>
  <si>
    <t>FLUANXOL 1 MG. X 50 COMP.</t>
  </si>
  <si>
    <t>Flupentixol</t>
  </si>
  <si>
    <t>L31612000</t>
  </si>
  <si>
    <t>7804602070040</t>
  </si>
  <si>
    <t>F-11498</t>
  </si>
  <si>
    <t>Hasta 25°C, Protegido de la luz</t>
  </si>
  <si>
    <t>FLUANXOL DEPOT AMP 20 MG.</t>
  </si>
  <si>
    <t>Flupentixol decanoato</t>
  </si>
  <si>
    <t>L31610650</t>
  </si>
  <si>
    <t>7804602070101</t>
  </si>
  <si>
    <t>F-15347</t>
  </si>
  <si>
    <t>Hasta 30° C, Protegido de la luz</t>
  </si>
  <si>
    <t>CIPRAMIL 20 MG. X 28 COMP.</t>
  </si>
  <si>
    <t>Citalopram</t>
  </si>
  <si>
    <t>L144958</t>
  </si>
  <si>
    <t>5702150150417</t>
  </si>
  <si>
    <t>F-24480</t>
  </si>
  <si>
    <t>REXULTI 0,5 MG X 28 COMP.</t>
  </si>
  <si>
    <t>Brexpiprazol</t>
  </si>
  <si>
    <t>L144957</t>
  </si>
  <si>
    <t>5702150150424</t>
  </si>
  <si>
    <t>F-24481</t>
  </si>
  <si>
    <t>REXULTI 1 MG X 28 COMP.</t>
  </si>
  <si>
    <t>L144955</t>
  </si>
  <si>
    <t>5702150150431</t>
  </si>
  <si>
    <t>F-24482</t>
  </si>
  <si>
    <t>REXULTI 2 MG X 28 COMP.</t>
  </si>
  <si>
    <t>L144954</t>
  </si>
  <si>
    <t>5702150150448</t>
  </si>
  <si>
    <t>F-24483</t>
  </si>
  <si>
    <t>REXULTI 3 MG. X 28 COMP</t>
  </si>
  <si>
    <t>L144952</t>
  </si>
  <si>
    <t>5702150150455</t>
  </si>
  <si>
    <t>F-24484</t>
  </si>
  <si>
    <t>REXULTI 4 MG. X 28 COMP.</t>
  </si>
  <si>
    <t>Nota: Esta lista anula las anteriores</t>
  </si>
  <si>
    <t xml:space="preserve">                                                                                                                      COMPRA  MAYOR  A  30,000   UNIDADES AL AÑO  20% DESCUENTO</t>
  </si>
  <si>
    <t xml:space="preserve">                                                                                                                           COMPRA  DESDE  15,000 A 29,000 UNIDADES AL AÑO 15% DESCUENTO</t>
  </si>
  <si>
    <t xml:space="preserve">                                                                                                                          COMPRA  DESDE  5,000 A 14,999 UNIDADES AL AÑO 15% DESCUENTO</t>
  </si>
  <si>
    <t xml:space="preserve">                                                                                                                           COMPRA  DESDE      1,000 A 4,999 UNIDADES AL AÑO 10% DESCUENTO</t>
  </si>
  <si>
    <t>CONDICIONES DE VENTA - POLÍTICA COMERCIAL</t>
  </si>
  <si>
    <t>Monto Mínimo de facturación $100.000 Pesos Neto.</t>
  </si>
  <si>
    <t>Despacho 2 dias después de  recibida Orden de Compra (Consultar política comercial para regiones).</t>
  </si>
  <si>
    <t xml:space="preserve">                                         Flete incluido. Valores Netos No incluyen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</si>
</sst>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* #,##0_-;\-* #,##0_-;_-* &quot;-&quot;??_-;_-@_-"/>
    <numFmt numFmtId="171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3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3" fontId="0" fillId="3" borderId="4" xfId="0" applyNumberForma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6" xfId="0" applyFont="1" applyFill="1" applyBorder="1"/>
    <xf numFmtId="0" fontId="0" fillId="3" borderId="0" xfId="0" applyFill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71" fontId="0" fillId="0" borderId="0" xfId="1" applyNumberFormat="1" applyFont="1"/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38100</xdr:rowOff>
    </xdr:from>
    <xdr:to>
      <xdr:col>7</xdr:col>
      <xdr:colOff>33565</xdr:colOff>
      <xdr:row>6</xdr:row>
      <xdr:rowOff>152400</xdr:rowOff>
    </xdr:to>
    <xdr:pic>
      <xdr:nvPicPr>
        <xdr:cNvPr id="2" name="Picture 6" descr="lundbeck_logo_design_manual">
          <a:extLst>
            <a:ext uri="{FF2B5EF4-FFF2-40B4-BE49-F238E27FC236}">
              <a16:creationId xmlns:a16="http://schemas.microsoft.com/office/drawing/2014/main" id="{373B4928-A8BA-46A1-964C-0FAD8940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8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2833915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E1F7-36C7-43B0-B279-DD8C3B0977C2}">
  <dimension ref="A1:R68"/>
  <sheetViews>
    <sheetView showGridLines="0" tabSelected="1" zoomScale="78" zoomScaleNormal="78" workbookViewId="0">
      <selection activeCell="N13" sqref="N13"/>
    </sheetView>
  </sheetViews>
  <sheetFormatPr defaultColWidth="10.81640625" defaultRowHeight="14.5" x14ac:dyDescent="0.35"/>
  <cols>
    <col min="1" max="1" width="4.1796875" customWidth="1"/>
    <col min="3" max="3" width="0.54296875" customWidth="1"/>
    <col min="4" max="4" width="17.81640625" customWidth="1"/>
    <col min="5" max="5" width="0.453125" customWidth="1"/>
    <col min="7" max="7" width="0.453125" customWidth="1"/>
    <col min="8" max="8" width="35.54296875" customWidth="1"/>
    <col min="9" max="9" width="0.453125" customWidth="1"/>
    <col min="10" max="10" width="27.54296875" customWidth="1"/>
    <col min="11" max="11" width="0.1796875" customWidth="1"/>
    <col min="12" max="12" width="20.1796875" customWidth="1"/>
    <col min="13" max="13" width="0.54296875" customWidth="1"/>
    <col min="15" max="15" width="12.36328125" hidden="1" customWidth="1"/>
    <col min="16" max="16" width="0" hidden="1" customWidth="1"/>
    <col min="17" max="17" width="0" style="36" hidden="1" customWidth="1"/>
    <col min="18" max="18" width="13" hidden="1" customWidth="1"/>
  </cols>
  <sheetData>
    <row r="1" spans="1:18" x14ac:dyDescent="0.35">
      <c r="A1" s="5"/>
      <c r="B1" s="4"/>
      <c r="C1" s="5"/>
      <c r="D1" s="4"/>
      <c r="E1" s="5"/>
      <c r="F1" s="4"/>
      <c r="G1" s="5"/>
      <c r="H1" s="5"/>
      <c r="I1" s="5"/>
      <c r="J1" s="5"/>
      <c r="K1" s="5"/>
      <c r="L1" s="5"/>
      <c r="M1" s="5"/>
      <c r="N1" s="4"/>
      <c r="O1" s="5"/>
      <c r="P1" s="5"/>
      <c r="Q1" s="4"/>
    </row>
    <row r="2" spans="1:18" x14ac:dyDescent="0.35">
      <c r="A2" s="5"/>
      <c r="B2" s="4"/>
      <c r="C2" s="5"/>
      <c r="D2" s="4"/>
      <c r="E2" s="5"/>
      <c r="F2" s="4"/>
      <c r="G2" s="5"/>
      <c r="H2" s="5"/>
      <c r="I2" s="5"/>
      <c r="J2" s="5"/>
      <c r="K2" s="5"/>
      <c r="L2" s="5"/>
      <c r="M2" s="5"/>
      <c r="N2" s="4"/>
      <c r="O2" s="5"/>
      <c r="P2" s="5"/>
      <c r="Q2" s="4"/>
    </row>
    <row r="3" spans="1:18" x14ac:dyDescent="0.35">
      <c r="A3" s="5"/>
      <c r="B3" s="4"/>
      <c r="C3" s="5"/>
      <c r="D3" s="4"/>
      <c r="E3" s="5"/>
      <c r="F3" s="4"/>
      <c r="G3" s="5"/>
      <c r="H3" s="5"/>
      <c r="I3" s="5"/>
      <c r="J3" s="5"/>
      <c r="K3" s="5"/>
      <c r="L3" s="5"/>
      <c r="M3" s="5"/>
      <c r="N3" s="4"/>
      <c r="O3" s="5"/>
      <c r="P3" s="5"/>
      <c r="Q3" s="4"/>
    </row>
    <row r="4" spans="1:18" x14ac:dyDescent="0.35">
      <c r="A4" s="5"/>
      <c r="B4" s="4"/>
      <c r="C4" s="5"/>
      <c r="D4" s="4"/>
      <c r="E4" s="5"/>
      <c r="F4" s="4"/>
      <c r="G4" s="5"/>
      <c r="H4" s="5"/>
      <c r="I4" s="5"/>
      <c r="J4" s="5"/>
      <c r="K4" s="5"/>
      <c r="L4" s="5"/>
      <c r="M4" s="5"/>
      <c r="N4" s="4"/>
      <c r="O4" s="5"/>
      <c r="P4" s="5"/>
      <c r="Q4" s="4"/>
      <c r="R4" s="5"/>
    </row>
    <row r="5" spans="1:18" x14ac:dyDescent="0.35">
      <c r="A5" s="5"/>
      <c r="B5" s="4"/>
      <c r="C5" s="5"/>
      <c r="D5" s="4"/>
      <c r="E5" s="5"/>
      <c r="F5" s="4"/>
      <c r="G5" s="5"/>
      <c r="H5" s="5"/>
      <c r="I5" s="5"/>
      <c r="J5" s="5"/>
      <c r="K5" s="5"/>
      <c r="L5" s="5"/>
      <c r="M5" s="5"/>
      <c r="N5" s="4"/>
      <c r="O5" s="5"/>
      <c r="P5" s="5"/>
      <c r="Q5" s="4"/>
      <c r="R5" s="5"/>
    </row>
    <row r="6" spans="1:18" x14ac:dyDescent="0.35">
      <c r="A6" s="5"/>
      <c r="B6" s="4"/>
      <c r="C6" s="5"/>
      <c r="D6" s="4"/>
      <c r="E6" s="5"/>
      <c r="F6" s="4"/>
      <c r="G6" s="5"/>
      <c r="H6" s="5"/>
      <c r="I6" s="5"/>
      <c r="J6" s="5"/>
      <c r="K6" s="5"/>
      <c r="L6" s="5"/>
      <c r="M6" s="5"/>
      <c r="N6" s="4"/>
      <c r="O6" s="5"/>
      <c r="P6" s="5"/>
      <c r="Q6" s="4"/>
      <c r="R6" s="5"/>
    </row>
    <row r="7" spans="1:18" x14ac:dyDescent="0.35">
      <c r="A7" s="5"/>
      <c r="B7" s="4"/>
      <c r="C7" s="5"/>
      <c r="D7" s="4"/>
      <c r="E7" s="5"/>
      <c r="F7" s="4"/>
      <c r="G7" s="5"/>
      <c r="H7" s="5"/>
      <c r="I7" s="5"/>
      <c r="J7" s="5"/>
      <c r="K7" s="5"/>
      <c r="L7" s="5"/>
      <c r="M7" s="5"/>
      <c r="N7" s="4"/>
      <c r="O7" s="5"/>
      <c r="P7" s="5"/>
      <c r="Q7" s="4"/>
      <c r="R7" s="5"/>
    </row>
    <row r="8" spans="1:18" x14ac:dyDescent="0.35">
      <c r="A8" s="5"/>
      <c r="B8" s="4"/>
      <c r="C8" s="5"/>
      <c r="D8" s="4"/>
      <c r="E8" s="5"/>
      <c r="F8" s="4"/>
      <c r="G8" s="5"/>
      <c r="H8" s="5"/>
      <c r="I8" s="5"/>
      <c r="J8" s="5"/>
      <c r="K8" s="5"/>
      <c r="L8" s="5"/>
      <c r="M8" s="5"/>
      <c r="N8" s="4"/>
      <c r="O8" s="5"/>
      <c r="P8" s="5"/>
      <c r="Q8" s="4"/>
      <c r="R8" s="5"/>
    </row>
    <row r="9" spans="1:18" x14ac:dyDescent="0.35">
      <c r="A9" s="5"/>
      <c r="B9" s="4"/>
      <c r="C9" s="5"/>
      <c r="D9" s="4"/>
      <c r="E9" s="5"/>
      <c r="F9" s="4"/>
      <c r="G9" s="5"/>
      <c r="H9" s="5"/>
      <c r="I9" s="5"/>
      <c r="J9" s="5"/>
      <c r="K9" s="5"/>
      <c r="L9" s="5"/>
      <c r="M9" s="5"/>
      <c r="N9" s="4"/>
      <c r="O9" s="5"/>
      <c r="P9" s="5"/>
      <c r="Q9" s="4"/>
      <c r="R9" s="5"/>
    </row>
    <row r="10" spans="1:18" x14ac:dyDescent="0.35">
      <c r="A10" s="5"/>
      <c r="B10" s="30" t="s">
        <v>0</v>
      </c>
      <c r="C10" s="30"/>
      <c r="D10" s="30"/>
      <c r="E10" s="30"/>
      <c r="F10" s="30"/>
      <c r="G10" s="23"/>
      <c r="H10" s="5"/>
      <c r="I10" s="5"/>
      <c r="J10" s="5"/>
      <c r="K10" s="5"/>
      <c r="L10" s="5"/>
      <c r="M10" s="5"/>
      <c r="N10" s="4"/>
      <c r="O10" s="5"/>
      <c r="P10" s="5"/>
      <c r="Q10" s="4"/>
      <c r="R10" s="5"/>
    </row>
    <row r="11" spans="1:18" x14ac:dyDescent="0.35">
      <c r="A11" s="5"/>
      <c r="B11" s="4"/>
      <c r="C11" s="5"/>
      <c r="D11" s="24" t="s">
        <v>1</v>
      </c>
      <c r="E11" s="5"/>
      <c r="F11" s="4"/>
      <c r="G11" s="5"/>
      <c r="H11" s="5"/>
      <c r="I11" s="5"/>
      <c r="J11" s="5"/>
      <c r="K11" s="5"/>
      <c r="L11" s="5"/>
      <c r="M11" s="5"/>
      <c r="N11" s="4"/>
      <c r="O11" s="5"/>
      <c r="P11" s="5"/>
      <c r="Q11" s="4"/>
      <c r="R11" s="5"/>
    </row>
    <row r="12" spans="1:18" ht="18.5" thickBot="1" x14ac:dyDescent="0.4">
      <c r="A12" s="5"/>
      <c r="B12" s="4"/>
      <c r="C12" s="5"/>
      <c r="D12" s="25"/>
      <c r="E12" s="5"/>
      <c r="F12" s="4"/>
      <c r="G12" s="5"/>
      <c r="H12" s="5"/>
      <c r="I12" s="5"/>
      <c r="J12" s="5"/>
      <c r="K12" s="5"/>
      <c r="L12" s="5"/>
      <c r="M12" s="5"/>
      <c r="N12" s="4"/>
      <c r="O12" s="5"/>
      <c r="P12" s="5"/>
      <c r="Q12" s="4"/>
      <c r="R12" s="5"/>
    </row>
    <row r="13" spans="1:18" ht="29.5" thickBot="1" x14ac:dyDescent="0.4">
      <c r="A13" s="5"/>
      <c r="B13" s="1" t="s">
        <v>2</v>
      </c>
      <c r="C13" s="2"/>
      <c r="D13" s="1" t="s">
        <v>3</v>
      </c>
      <c r="E13" s="2"/>
      <c r="F13" s="1" t="s">
        <v>4</v>
      </c>
      <c r="G13" s="2"/>
      <c r="H13" s="1" t="s">
        <v>5</v>
      </c>
      <c r="I13" s="2"/>
      <c r="J13" s="1" t="s">
        <v>6</v>
      </c>
      <c r="K13" s="3"/>
      <c r="L13" s="1" t="s">
        <v>7</v>
      </c>
      <c r="M13" s="3"/>
      <c r="N13" s="1" t="s">
        <v>8</v>
      </c>
    </row>
    <row r="14" spans="1:18" ht="15" thickBot="1" x14ac:dyDescent="0.4">
      <c r="A14" s="5"/>
      <c r="B14" s="4"/>
      <c r="C14" s="5"/>
      <c r="D14" s="4"/>
      <c r="E14" s="5"/>
      <c r="F14" s="4"/>
      <c r="G14" s="5"/>
      <c r="H14" s="5"/>
      <c r="I14" s="5"/>
      <c r="J14" s="5"/>
      <c r="K14" s="5"/>
      <c r="L14" s="5"/>
      <c r="M14" s="5"/>
      <c r="N14" s="6"/>
    </row>
    <row r="15" spans="1:18" x14ac:dyDescent="0.35">
      <c r="A15" s="5"/>
      <c r="B15" s="7" t="s">
        <v>9</v>
      </c>
      <c r="C15" s="5"/>
      <c r="D15" s="7" t="s">
        <v>10</v>
      </c>
      <c r="E15" s="5"/>
      <c r="F15" s="7" t="s">
        <v>11</v>
      </c>
      <c r="G15" s="5"/>
      <c r="H15" s="8" t="s">
        <v>12</v>
      </c>
      <c r="I15" s="5"/>
      <c r="J15" s="8" t="s">
        <v>13</v>
      </c>
      <c r="K15" s="5"/>
      <c r="L15" s="8" t="s">
        <v>14</v>
      </c>
      <c r="M15" s="5"/>
      <c r="N15" s="9">
        <v>56490</v>
      </c>
      <c r="O15" s="34">
        <f>ROUND(N15,0)</f>
        <v>56490</v>
      </c>
      <c r="P15" s="35">
        <v>55381.882500000007</v>
      </c>
      <c r="Q15" s="35">
        <f>P15*2%</f>
        <v>1107.6376500000001</v>
      </c>
      <c r="R15" s="38">
        <f>P15+Q15</f>
        <v>56489.520150000004</v>
      </c>
    </row>
    <row r="16" spans="1:18" x14ac:dyDescent="0.35">
      <c r="A16" s="5"/>
      <c r="B16" s="10" t="s">
        <v>15</v>
      </c>
      <c r="C16" s="5"/>
      <c r="D16" s="10" t="s">
        <v>16</v>
      </c>
      <c r="E16" s="5"/>
      <c r="F16" s="10" t="s">
        <v>17</v>
      </c>
      <c r="G16" s="5"/>
      <c r="H16" s="11" t="s">
        <v>12</v>
      </c>
      <c r="I16" s="5"/>
      <c r="J16" s="11" t="s">
        <v>18</v>
      </c>
      <c r="K16" s="5"/>
      <c r="L16" s="11" t="s">
        <v>14</v>
      </c>
      <c r="M16" s="5"/>
      <c r="N16" s="12">
        <v>73037</v>
      </c>
      <c r="O16" s="34">
        <f t="shared" ref="O16:O41" si="0">ROUND(N16,0)</f>
        <v>73037</v>
      </c>
      <c r="P16" s="35">
        <v>71605.17</v>
      </c>
      <c r="Q16" s="35">
        <f t="shared" ref="Q16:Q41" si="1">P16*2%</f>
        <v>1432.1034</v>
      </c>
      <c r="R16" s="38">
        <f t="shared" ref="R16:R41" si="2">P16+Q16</f>
        <v>73037.273400000005</v>
      </c>
    </row>
    <row r="17" spans="1:18" x14ac:dyDescent="0.35">
      <c r="A17" s="5"/>
      <c r="B17" s="10" t="s">
        <v>19</v>
      </c>
      <c r="C17" s="5"/>
      <c r="D17" s="10" t="s">
        <v>20</v>
      </c>
      <c r="E17" s="5"/>
      <c r="F17" s="10" t="s">
        <v>21</v>
      </c>
      <c r="G17" s="5"/>
      <c r="H17" s="11" t="s">
        <v>12</v>
      </c>
      <c r="I17" s="5"/>
      <c r="J17" s="11" t="s">
        <v>22</v>
      </c>
      <c r="K17" s="5"/>
      <c r="L17" s="11" t="s">
        <v>14</v>
      </c>
      <c r="M17" s="5"/>
      <c r="N17" s="12">
        <v>11994</v>
      </c>
      <c r="O17" s="34">
        <f t="shared" si="0"/>
        <v>11994</v>
      </c>
      <c r="P17" s="35">
        <v>11759.264999999999</v>
      </c>
      <c r="Q17" s="35">
        <f t="shared" si="1"/>
        <v>235.18529999999998</v>
      </c>
      <c r="R17" s="38">
        <f t="shared" si="2"/>
        <v>11994.450299999999</v>
      </c>
    </row>
    <row r="18" spans="1:18" ht="15" thickBot="1" x14ac:dyDescent="0.4">
      <c r="A18" s="5"/>
      <c r="B18" s="13" t="s">
        <v>23</v>
      </c>
      <c r="C18" s="5"/>
      <c r="D18" s="13" t="s">
        <v>24</v>
      </c>
      <c r="E18" s="5"/>
      <c r="F18" s="13" t="s">
        <v>25</v>
      </c>
      <c r="G18" s="5"/>
      <c r="H18" s="14" t="s">
        <v>12</v>
      </c>
      <c r="I18" s="5"/>
      <c r="J18" s="14" t="s">
        <v>26</v>
      </c>
      <c r="K18" s="5"/>
      <c r="L18" s="14" t="s">
        <v>14</v>
      </c>
      <c r="M18" s="5"/>
      <c r="N18" s="15">
        <v>62751</v>
      </c>
      <c r="O18" s="34">
        <f t="shared" si="0"/>
        <v>62751</v>
      </c>
      <c r="P18" s="35">
        <v>61520.602500000008</v>
      </c>
      <c r="Q18" s="35">
        <f t="shared" si="1"/>
        <v>1230.4120500000001</v>
      </c>
      <c r="R18" s="38">
        <f t="shared" si="2"/>
        <v>62751.014550000007</v>
      </c>
    </row>
    <row r="19" spans="1:18" ht="15" thickBot="1" x14ac:dyDescent="0.4">
      <c r="A19" s="5"/>
      <c r="B19" s="4"/>
      <c r="C19" s="5"/>
      <c r="D19" s="4"/>
      <c r="E19" s="5"/>
      <c r="F19" s="4"/>
      <c r="G19" s="5"/>
      <c r="H19" s="5"/>
      <c r="I19" s="5"/>
      <c r="J19" s="5"/>
      <c r="K19" s="5"/>
      <c r="L19" s="5"/>
      <c r="M19" s="5"/>
      <c r="N19" s="6"/>
      <c r="O19" s="34">
        <f t="shared" si="0"/>
        <v>0</v>
      </c>
      <c r="P19" s="35"/>
      <c r="Q19" s="35">
        <f t="shared" si="1"/>
        <v>0</v>
      </c>
      <c r="R19" s="38">
        <f t="shared" si="2"/>
        <v>0</v>
      </c>
    </row>
    <row r="20" spans="1:18" x14ac:dyDescent="0.35">
      <c r="A20" s="5"/>
      <c r="B20" s="7" t="s">
        <v>27</v>
      </c>
      <c r="C20" s="5"/>
      <c r="D20" s="7" t="s">
        <v>28</v>
      </c>
      <c r="E20" s="5"/>
      <c r="F20" s="7" t="s">
        <v>29</v>
      </c>
      <c r="G20" s="5"/>
      <c r="H20" s="8" t="s">
        <v>12</v>
      </c>
      <c r="I20" s="5"/>
      <c r="J20" s="8" t="s">
        <v>30</v>
      </c>
      <c r="K20" s="5"/>
      <c r="L20" s="8" t="s">
        <v>31</v>
      </c>
      <c r="M20" s="5"/>
      <c r="N20" s="9">
        <v>102566</v>
      </c>
      <c r="O20" s="34">
        <f t="shared" si="0"/>
        <v>102566</v>
      </c>
      <c r="P20" s="35">
        <v>100554.61500000001</v>
      </c>
      <c r="Q20" s="35">
        <f t="shared" si="1"/>
        <v>2011.0923000000003</v>
      </c>
      <c r="R20" s="38">
        <f t="shared" si="2"/>
        <v>102565.70730000001</v>
      </c>
    </row>
    <row r="21" spans="1:18" ht="15" thickBot="1" x14ac:dyDescent="0.4">
      <c r="A21" s="5"/>
      <c r="B21" s="13" t="s">
        <v>32</v>
      </c>
      <c r="C21" s="5"/>
      <c r="D21" s="13" t="s">
        <v>33</v>
      </c>
      <c r="E21" s="5"/>
      <c r="F21" s="13" t="s">
        <v>34</v>
      </c>
      <c r="G21" s="5"/>
      <c r="H21" s="14" t="s">
        <v>12</v>
      </c>
      <c r="I21" s="5"/>
      <c r="J21" s="14" t="s">
        <v>35</v>
      </c>
      <c r="K21" s="5"/>
      <c r="L21" s="14" t="s">
        <v>31</v>
      </c>
      <c r="M21" s="5"/>
      <c r="N21" s="15">
        <v>84104</v>
      </c>
      <c r="O21" s="34">
        <f t="shared" si="0"/>
        <v>84104</v>
      </c>
      <c r="P21" s="35">
        <v>82454.872499999998</v>
      </c>
      <c r="Q21" s="35">
        <f t="shared" si="1"/>
        <v>1649.09745</v>
      </c>
      <c r="R21" s="38">
        <f t="shared" si="2"/>
        <v>84103.969949999999</v>
      </c>
    </row>
    <row r="22" spans="1:18" ht="15" thickBot="1" x14ac:dyDescent="0.4">
      <c r="A22" s="5"/>
      <c r="B22" s="4"/>
      <c r="C22" s="5"/>
      <c r="D22" s="4"/>
      <c r="E22" s="5"/>
      <c r="F22" s="4"/>
      <c r="G22" s="5"/>
      <c r="H22" s="5"/>
      <c r="I22" s="5"/>
      <c r="J22" s="5"/>
      <c r="K22" s="5"/>
      <c r="L22" s="5"/>
      <c r="M22" s="5"/>
      <c r="N22" s="6"/>
      <c r="O22" s="34">
        <f t="shared" si="0"/>
        <v>0</v>
      </c>
      <c r="P22" s="35"/>
      <c r="Q22" s="35">
        <f t="shared" si="1"/>
        <v>0</v>
      </c>
      <c r="R22" s="38">
        <f t="shared" si="2"/>
        <v>0</v>
      </c>
    </row>
    <row r="23" spans="1:18" x14ac:dyDescent="0.35">
      <c r="A23" s="5"/>
      <c r="B23" s="7" t="s">
        <v>36</v>
      </c>
      <c r="C23" s="5"/>
      <c r="D23" s="7" t="s">
        <v>37</v>
      </c>
      <c r="E23" s="5"/>
      <c r="F23" s="7" t="s">
        <v>38</v>
      </c>
      <c r="G23" s="5"/>
      <c r="H23" s="8" t="s">
        <v>12</v>
      </c>
      <c r="I23" s="5"/>
      <c r="J23" s="8" t="s">
        <v>39</v>
      </c>
      <c r="K23" s="5"/>
      <c r="L23" s="8" t="s">
        <v>40</v>
      </c>
      <c r="M23" s="5"/>
      <c r="N23" s="9">
        <v>44718</v>
      </c>
      <c r="O23" s="34">
        <f t="shared" si="0"/>
        <v>44718</v>
      </c>
      <c r="P23" s="35">
        <v>43840.912499999999</v>
      </c>
      <c r="Q23" s="35">
        <f t="shared" si="1"/>
        <v>876.81825000000003</v>
      </c>
      <c r="R23" s="38">
        <f t="shared" si="2"/>
        <v>44717.730749999995</v>
      </c>
    </row>
    <row r="24" spans="1:18" x14ac:dyDescent="0.35">
      <c r="A24" s="2"/>
      <c r="B24" s="10" t="s">
        <v>41</v>
      </c>
      <c r="C24" s="5"/>
      <c r="D24" s="10" t="s">
        <v>42</v>
      </c>
      <c r="E24" s="5"/>
      <c r="F24" s="10" t="s">
        <v>43</v>
      </c>
      <c r="G24" s="5"/>
      <c r="H24" s="11" t="s">
        <v>12</v>
      </c>
      <c r="I24" s="5"/>
      <c r="J24" s="11" t="s">
        <v>44</v>
      </c>
      <c r="K24" s="5"/>
      <c r="L24" s="11" t="s">
        <v>40</v>
      </c>
      <c r="M24" s="5"/>
      <c r="N24" s="12">
        <v>48925</v>
      </c>
      <c r="O24" s="34">
        <f t="shared" si="0"/>
        <v>48925</v>
      </c>
      <c r="P24" s="35">
        <v>47965.995000000003</v>
      </c>
      <c r="Q24" s="35">
        <f t="shared" si="1"/>
        <v>959.31990000000008</v>
      </c>
      <c r="R24" s="38">
        <f t="shared" si="2"/>
        <v>48925.314900000005</v>
      </c>
    </row>
    <row r="25" spans="1:18" x14ac:dyDescent="0.35">
      <c r="A25" s="5"/>
      <c r="B25" s="10" t="s">
        <v>45</v>
      </c>
      <c r="C25" s="5"/>
      <c r="D25" s="10" t="s">
        <v>46</v>
      </c>
      <c r="E25" s="5"/>
      <c r="F25" s="10" t="s">
        <v>47</v>
      </c>
      <c r="G25" s="5"/>
      <c r="H25" s="11" t="s">
        <v>12</v>
      </c>
      <c r="I25" s="5"/>
      <c r="J25" s="11" t="s">
        <v>48</v>
      </c>
      <c r="K25" s="5"/>
      <c r="L25" s="11" t="s">
        <v>40</v>
      </c>
      <c r="M25" s="5"/>
      <c r="N25" s="12">
        <v>66556</v>
      </c>
      <c r="O25" s="34">
        <f t="shared" si="0"/>
        <v>66556</v>
      </c>
      <c r="P25" s="35">
        <v>65251.462500000001</v>
      </c>
      <c r="Q25" s="35">
        <f t="shared" si="1"/>
        <v>1305.02925</v>
      </c>
      <c r="R25" s="38">
        <f t="shared" si="2"/>
        <v>66556.491750000001</v>
      </c>
    </row>
    <row r="26" spans="1:18" ht="15" thickBot="1" x14ac:dyDescent="0.4">
      <c r="A26" s="5"/>
      <c r="B26" s="13" t="s">
        <v>49</v>
      </c>
      <c r="C26" s="5"/>
      <c r="D26" s="16">
        <v>7804602070477</v>
      </c>
      <c r="E26" s="5"/>
      <c r="F26" s="13" t="s">
        <v>38</v>
      </c>
      <c r="G26" s="5"/>
      <c r="H26" s="14" t="s">
        <v>12</v>
      </c>
      <c r="I26" s="5"/>
      <c r="J26" s="14" t="s">
        <v>50</v>
      </c>
      <c r="K26" s="5"/>
      <c r="L26" s="14" t="s">
        <v>40</v>
      </c>
      <c r="M26" s="5"/>
      <c r="N26" s="15">
        <v>66896</v>
      </c>
      <c r="O26" s="34">
        <f t="shared" si="0"/>
        <v>66896</v>
      </c>
      <c r="P26" s="35">
        <v>65584.417499999996</v>
      </c>
      <c r="Q26" s="35">
        <f t="shared" si="1"/>
        <v>1311.6883499999999</v>
      </c>
      <c r="R26" s="38">
        <f t="shared" si="2"/>
        <v>66896.105849999993</v>
      </c>
    </row>
    <row r="27" spans="1:18" ht="15" thickBot="1" x14ac:dyDescent="0.4">
      <c r="A27" s="5"/>
      <c r="B27" s="4"/>
      <c r="C27" s="5"/>
      <c r="D27" s="4"/>
      <c r="E27" s="5"/>
      <c r="F27" s="4"/>
      <c r="G27" s="5"/>
      <c r="H27" s="5"/>
      <c r="I27" s="5"/>
      <c r="J27" s="5"/>
      <c r="K27" s="5"/>
      <c r="L27" s="5"/>
      <c r="M27" s="5"/>
      <c r="N27" s="6"/>
      <c r="O27" s="34">
        <f t="shared" si="0"/>
        <v>0</v>
      </c>
      <c r="P27" s="35"/>
      <c r="Q27" s="35">
        <f t="shared" si="1"/>
        <v>0</v>
      </c>
      <c r="R27" s="38">
        <f t="shared" si="2"/>
        <v>0</v>
      </c>
    </row>
    <row r="28" spans="1:18" x14ac:dyDescent="0.35">
      <c r="A28" s="5"/>
      <c r="B28" s="7" t="s">
        <v>51</v>
      </c>
      <c r="C28" s="5"/>
      <c r="D28" s="7" t="s">
        <v>52</v>
      </c>
      <c r="E28" s="5"/>
      <c r="F28" s="7" t="s">
        <v>53</v>
      </c>
      <c r="G28" s="5"/>
      <c r="H28" s="8" t="s">
        <v>12</v>
      </c>
      <c r="I28" s="5"/>
      <c r="J28" s="8" t="s">
        <v>54</v>
      </c>
      <c r="K28" s="5"/>
      <c r="L28" s="8" t="s">
        <v>55</v>
      </c>
      <c r="M28" s="5"/>
      <c r="N28" s="9">
        <v>27863</v>
      </c>
      <c r="O28" s="34">
        <f t="shared" si="0"/>
        <v>27863</v>
      </c>
      <c r="P28" s="35">
        <v>27316.642499999998</v>
      </c>
      <c r="Q28" s="35">
        <f t="shared" si="1"/>
        <v>546.33285000000001</v>
      </c>
      <c r="R28" s="38">
        <f t="shared" si="2"/>
        <v>27862.975349999997</v>
      </c>
    </row>
    <row r="29" spans="1:18" x14ac:dyDescent="0.35">
      <c r="A29" s="5"/>
      <c r="B29" s="10" t="s">
        <v>56</v>
      </c>
      <c r="C29" s="5"/>
      <c r="D29" s="10" t="s">
        <v>57</v>
      </c>
      <c r="E29" s="5"/>
      <c r="F29" s="10" t="s">
        <v>58</v>
      </c>
      <c r="G29" s="5"/>
      <c r="H29" s="11" t="s">
        <v>59</v>
      </c>
      <c r="I29" s="5"/>
      <c r="J29" s="11" t="s">
        <v>60</v>
      </c>
      <c r="K29" s="5"/>
      <c r="L29" s="11" t="s">
        <v>61</v>
      </c>
      <c r="M29" s="5"/>
      <c r="N29" s="12">
        <v>31736</v>
      </c>
      <c r="O29" s="34">
        <f t="shared" si="0"/>
        <v>31736</v>
      </c>
      <c r="P29" s="35">
        <v>31113.6525</v>
      </c>
      <c r="Q29" s="35">
        <f t="shared" si="1"/>
        <v>622.27305000000001</v>
      </c>
      <c r="R29" s="38">
        <f t="shared" si="2"/>
        <v>31735.92555</v>
      </c>
    </row>
    <row r="30" spans="1:18" ht="15" thickBot="1" x14ac:dyDescent="0.4">
      <c r="A30" s="5"/>
      <c r="B30" s="13" t="s">
        <v>62</v>
      </c>
      <c r="C30" s="5"/>
      <c r="D30" s="13" t="s">
        <v>63</v>
      </c>
      <c r="E30" s="5"/>
      <c r="F30" s="13" t="s">
        <v>64</v>
      </c>
      <c r="G30" s="5"/>
      <c r="H30" s="14" t="s">
        <v>65</v>
      </c>
      <c r="I30" s="5"/>
      <c r="J30" s="14" t="s">
        <v>66</v>
      </c>
      <c r="K30" s="5"/>
      <c r="L30" s="14" t="s">
        <v>67</v>
      </c>
      <c r="M30" s="5"/>
      <c r="N30" s="15">
        <v>28085</v>
      </c>
      <c r="O30" s="34">
        <f t="shared" si="0"/>
        <v>28085</v>
      </c>
      <c r="P30" s="35">
        <v>27533.835000000003</v>
      </c>
      <c r="Q30" s="35">
        <f t="shared" si="1"/>
        <v>550.6767000000001</v>
      </c>
      <c r="R30" s="38">
        <f t="shared" si="2"/>
        <v>28084.511700000003</v>
      </c>
    </row>
    <row r="31" spans="1:18" ht="15" thickBot="1" x14ac:dyDescent="0.4">
      <c r="A31" s="5"/>
      <c r="B31" s="4"/>
      <c r="C31" s="5"/>
      <c r="D31" s="4"/>
      <c r="E31" s="5"/>
      <c r="F31" s="4"/>
      <c r="G31" s="5"/>
      <c r="H31" s="5"/>
      <c r="I31" s="5"/>
      <c r="J31" s="5"/>
      <c r="K31" s="5"/>
      <c r="L31" s="5"/>
      <c r="M31" s="5"/>
      <c r="N31" s="6"/>
      <c r="O31" s="34">
        <f t="shared" si="0"/>
        <v>0</v>
      </c>
      <c r="P31" s="35"/>
      <c r="Q31" s="35">
        <f t="shared" si="1"/>
        <v>0</v>
      </c>
      <c r="R31" s="38">
        <f t="shared" si="2"/>
        <v>0</v>
      </c>
    </row>
    <row r="32" spans="1:18" x14ac:dyDescent="0.35">
      <c r="A32" s="5"/>
      <c r="B32" s="7" t="s">
        <v>68</v>
      </c>
      <c r="C32" s="5"/>
      <c r="D32" s="7" t="s">
        <v>69</v>
      </c>
      <c r="E32" s="5"/>
      <c r="F32" s="7" t="s">
        <v>70</v>
      </c>
      <c r="G32" s="5"/>
      <c r="H32" s="8" t="s">
        <v>12</v>
      </c>
      <c r="I32" s="5"/>
      <c r="J32" s="8" t="s">
        <v>71</v>
      </c>
      <c r="K32" s="5"/>
      <c r="L32" s="8" t="s">
        <v>72</v>
      </c>
      <c r="M32" s="5"/>
      <c r="N32" s="9">
        <v>23793</v>
      </c>
      <c r="O32" s="34">
        <f t="shared" si="0"/>
        <v>23793</v>
      </c>
      <c r="P32" s="35">
        <v>23326.695000000003</v>
      </c>
      <c r="Q32" s="35">
        <f t="shared" si="1"/>
        <v>466.53390000000007</v>
      </c>
      <c r="R32" s="38">
        <f t="shared" si="2"/>
        <v>23793.228900000002</v>
      </c>
    </row>
    <row r="33" spans="1:18" ht="15" thickBot="1" x14ac:dyDescent="0.4">
      <c r="A33" s="5"/>
      <c r="B33" s="13" t="s">
        <v>73</v>
      </c>
      <c r="C33" s="5"/>
      <c r="D33" s="13" t="s">
        <v>74</v>
      </c>
      <c r="E33" s="5"/>
      <c r="F33" s="13" t="s">
        <v>75</v>
      </c>
      <c r="G33" s="5"/>
      <c r="H33" s="14" t="s">
        <v>76</v>
      </c>
      <c r="I33" s="5"/>
      <c r="J33" s="14" t="s">
        <v>77</v>
      </c>
      <c r="K33" s="5"/>
      <c r="L33" s="14" t="s">
        <v>78</v>
      </c>
      <c r="M33" s="5"/>
      <c r="N33" s="15">
        <v>20682</v>
      </c>
      <c r="O33" s="34">
        <f t="shared" si="0"/>
        <v>20682</v>
      </c>
      <c r="P33" s="35">
        <v>20276.077499999999</v>
      </c>
      <c r="Q33" s="35">
        <f t="shared" si="1"/>
        <v>405.52154999999999</v>
      </c>
      <c r="R33" s="38">
        <f t="shared" si="2"/>
        <v>20681.599050000001</v>
      </c>
    </row>
    <row r="34" spans="1:18" ht="15" thickBot="1" x14ac:dyDescent="0.4">
      <c r="A34" s="5"/>
      <c r="B34" s="4"/>
      <c r="C34" s="5"/>
      <c r="D34" s="4"/>
      <c r="E34" s="5"/>
      <c r="F34" s="4"/>
      <c r="G34" s="5"/>
      <c r="H34" s="5"/>
      <c r="I34" s="5"/>
      <c r="J34" s="5"/>
      <c r="K34" s="5"/>
      <c r="L34" s="5"/>
      <c r="M34" s="5"/>
      <c r="N34" s="6"/>
      <c r="O34" s="34">
        <f t="shared" si="0"/>
        <v>0</v>
      </c>
      <c r="P34" s="35"/>
      <c r="Q34" s="35">
        <f t="shared" si="1"/>
        <v>0</v>
      </c>
      <c r="R34" s="38">
        <f t="shared" si="2"/>
        <v>0</v>
      </c>
    </row>
    <row r="35" spans="1:18" ht="15" thickBot="1" x14ac:dyDescent="0.4">
      <c r="A35" s="5"/>
      <c r="B35" s="17" t="s">
        <v>79</v>
      </c>
      <c r="C35" s="5"/>
      <c r="D35" s="17" t="s">
        <v>80</v>
      </c>
      <c r="E35" s="5"/>
      <c r="F35" s="17" t="s">
        <v>81</v>
      </c>
      <c r="G35" s="5"/>
      <c r="H35" s="18" t="s">
        <v>82</v>
      </c>
      <c r="I35" s="5"/>
      <c r="J35" s="18" t="s">
        <v>83</v>
      </c>
      <c r="K35" s="5"/>
      <c r="L35" s="18" t="s">
        <v>84</v>
      </c>
      <c r="M35" s="5"/>
      <c r="N35" s="19">
        <v>36191</v>
      </c>
      <c r="O35" s="34">
        <f t="shared" si="0"/>
        <v>36191</v>
      </c>
      <c r="P35" s="35">
        <v>35481.7575</v>
      </c>
      <c r="Q35" s="35">
        <f t="shared" si="1"/>
        <v>709.63514999999995</v>
      </c>
      <c r="R35" s="38">
        <f t="shared" si="2"/>
        <v>36191.392650000002</v>
      </c>
    </row>
    <row r="36" spans="1:18" ht="15" thickBot="1" x14ac:dyDescent="0.4">
      <c r="A36" s="5"/>
      <c r="B36" s="4"/>
      <c r="C36" s="5"/>
      <c r="D36" s="4"/>
      <c r="E36" s="5"/>
      <c r="F36" s="4"/>
      <c r="G36" s="5"/>
      <c r="H36" s="5"/>
      <c r="I36" s="5"/>
      <c r="J36" s="5"/>
      <c r="K36" s="5"/>
      <c r="L36" s="5"/>
      <c r="M36" s="5"/>
      <c r="N36" s="6"/>
      <c r="O36" s="34">
        <f t="shared" si="0"/>
        <v>0</v>
      </c>
      <c r="P36" s="35"/>
      <c r="Q36" s="35">
        <f t="shared" si="1"/>
        <v>0</v>
      </c>
      <c r="R36" s="38">
        <f t="shared" si="2"/>
        <v>0</v>
      </c>
    </row>
    <row r="37" spans="1:18" x14ac:dyDescent="0.35">
      <c r="A37" s="5"/>
      <c r="B37" s="7" t="s">
        <v>85</v>
      </c>
      <c r="C37" s="5"/>
      <c r="D37" s="7" t="s">
        <v>86</v>
      </c>
      <c r="E37" s="5"/>
      <c r="F37" s="7" t="s">
        <v>87</v>
      </c>
      <c r="G37" s="5"/>
      <c r="H37" s="8" t="s">
        <v>12</v>
      </c>
      <c r="I37" s="5"/>
      <c r="J37" s="8" t="s">
        <v>88</v>
      </c>
      <c r="K37" s="5"/>
      <c r="L37" s="8" t="s">
        <v>89</v>
      </c>
      <c r="M37" s="5"/>
      <c r="N37" s="9">
        <v>36063</v>
      </c>
      <c r="O37" s="34">
        <f t="shared" si="0"/>
        <v>36063</v>
      </c>
      <c r="P37" s="35">
        <v>35355.421499999997</v>
      </c>
      <c r="Q37" s="35">
        <f t="shared" si="1"/>
        <v>707.10843</v>
      </c>
      <c r="R37" s="38">
        <f t="shared" si="2"/>
        <v>36062.529929999997</v>
      </c>
    </row>
    <row r="38" spans="1:18" x14ac:dyDescent="0.35">
      <c r="A38" s="5"/>
      <c r="B38" s="10" t="s">
        <v>90</v>
      </c>
      <c r="C38" s="5"/>
      <c r="D38" s="10" t="s">
        <v>91</v>
      </c>
      <c r="E38" s="5"/>
      <c r="F38" s="10" t="s">
        <v>92</v>
      </c>
      <c r="G38" s="5"/>
      <c r="H38" s="11" t="s">
        <v>12</v>
      </c>
      <c r="I38" s="5"/>
      <c r="J38" s="11" t="s">
        <v>93</v>
      </c>
      <c r="K38" s="5"/>
      <c r="L38" s="11" t="s">
        <v>89</v>
      </c>
      <c r="M38" s="5"/>
      <c r="N38" s="12">
        <v>45370</v>
      </c>
      <c r="O38" s="34">
        <f t="shared" si="0"/>
        <v>45370</v>
      </c>
      <c r="P38" s="35">
        <v>44480.488500000007</v>
      </c>
      <c r="Q38" s="35">
        <f t="shared" si="1"/>
        <v>889.60977000000014</v>
      </c>
      <c r="R38" s="38">
        <f t="shared" si="2"/>
        <v>45370.09827000001</v>
      </c>
    </row>
    <row r="39" spans="1:18" x14ac:dyDescent="0.35">
      <c r="A39" s="5"/>
      <c r="B39" s="10" t="s">
        <v>94</v>
      </c>
      <c r="C39" s="5"/>
      <c r="D39" s="10" t="s">
        <v>95</v>
      </c>
      <c r="E39" s="5"/>
      <c r="F39" s="10" t="s">
        <v>96</v>
      </c>
      <c r="G39" s="5"/>
      <c r="H39" s="11" t="s">
        <v>12</v>
      </c>
      <c r="I39" s="5"/>
      <c r="J39" s="11" t="s">
        <v>97</v>
      </c>
      <c r="K39" s="5"/>
      <c r="L39" s="11" t="s">
        <v>89</v>
      </c>
      <c r="M39" s="5"/>
      <c r="N39" s="12">
        <v>58166</v>
      </c>
      <c r="O39" s="34">
        <f t="shared" si="0"/>
        <v>58166</v>
      </c>
      <c r="P39" s="35">
        <v>57025.489500000003</v>
      </c>
      <c r="Q39" s="35">
        <f t="shared" si="1"/>
        <v>1140.5097900000001</v>
      </c>
      <c r="R39" s="38">
        <f t="shared" si="2"/>
        <v>58165.999290000007</v>
      </c>
    </row>
    <row r="40" spans="1:18" x14ac:dyDescent="0.35">
      <c r="A40" s="5"/>
      <c r="B40" s="10" t="s">
        <v>98</v>
      </c>
      <c r="C40" s="5"/>
      <c r="D40" s="10" t="s">
        <v>99</v>
      </c>
      <c r="E40" s="5"/>
      <c r="F40" s="10" t="s">
        <v>100</v>
      </c>
      <c r="G40" s="5"/>
      <c r="H40" s="11" t="s">
        <v>12</v>
      </c>
      <c r="I40" s="5"/>
      <c r="J40" s="11" t="s">
        <v>101</v>
      </c>
      <c r="K40" s="5"/>
      <c r="L40" s="11" t="s">
        <v>89</v>
      </c>
      <c r="M40" s="5"/>
      <c r="N40" s="12">
        <v>72125</v>
      </c>
      <c r="O40" s="34">
        <f t="shared" si="0"/>
        <v>72125</v>
      </c>
      <c r="P40" s="35">
        <v>70710.842999999993</v>
      </c>
      <c r="Q40" s="35">
        <f t="shared" si="1"/>
        <v>1414.21686</v>
      </c>
      <c r="R40" s="38">
        <f t="shared" si="2"/>
        <v>72125.059859999994</v>
      </c>
    </row>
    <row r="41" spans="1:18" ht="15" thickBot="1" x14ac:dyDescent="0.4">
      <c r="A41" s="5"/>
      <c r="B41" s="13" t="s">
        <v>102</v>
      </c>
      <c r="C41" s="5"/>
      <c r="D41" s="13" t="s">
        <v>103</v>
      </c>
      <c r="E41" s="5"/>
      <c r="F41" s="13" t="s">
        <v>104</v>
      </c>
      <c r="G41" s="5"/>
      <c r="H41" s="14" t="s">
        <v>12</v>
      </c>
      <c r="I41" s="5"/>
      <c r="J41" s="14" t="s">
        <v>105</v>
      </c>
      <c r="K41" s="5"/>
      <c r="L41" s="14" t="s">
        <v>89</v>
      </c>
      <c r="M41" s="5"/>
      <c r="N41" s="15">
        <v>88410</v>
      </c>
      <c r="O41" s="34">
        <f t="shared" si="0"/>
        <v>88410</v>
      </c>
      <c r="P41" s="35">
        <v>86676.901500000007</v>
      </c>
      <c r="Q41" s="35">
        <f t="shared" si="1"/>
        <v>1733.5380300000002</v>
      </c>
      <c r="R41" s="38">
        <f t="shared" si="2"/>
        <v>88410.439530000003</v>
      </c>
    </row>
    <row r="42" spans="1:18" x14ac:dyDescent="0.35">
      <c r="A42" s="5"/>
      <c r="O42" s="37">
        <f>SUM(O15:O41)</f>
        <v>1086521</v>
      </c>
      <c r="R42" s="39">
        <f>SUM(R15:R41)</f>
        <v>1086521.33898</v>
      </c>
    </row>
    <row r="43" spans="1:18" x14ac:dyDescent="0.35">
      <c r="A43" s="5"/>
      <c r="B43" s="26" t="s">
        <v>106</v>
      </c>
      <c r="C43" s="27"/>
      <c r="D43" s="26"/>
      <c r="E43" s="5"/>
      <c r="F43" s="4"/>
      <c r="G43" s="5"/>
      <c r="H43" s="5"/>
      <c r="I43" s="5"/>
      <c r="J43" s="5"/>
      <c r="K43" s="5"/>
      <c r="L43" s="5"/>
      <c r="M43" s="5"/>
      <c r="N43" s="4"/>
      <c r="O43" s="5"/>
      <c r="P43" s="5"/>
      <c r="Q43" s="4"/>
      <c r="R43" s="5"/>
    </row>
    <row r="44" spans="1:18" ht="15" thickBot="1" x14ac:dyDescent="0.4">
      <c r="A44" s="5"/>
      <c r="B44" s="4"/>
      <c r="C44" s="5"/>
      <c r="D44" s="4"/>
      <c r="E44" s="5"/>
      <c r="F44" s="4"/>
      <c r="G44" s="5"/>
      <c r="H44" s="5"/>
      <c r="I44" s="5"/>
      <c r="J44" s="5"/>
      <c r="K44" s="5"/>
      <c r="L44" s="5"/>
      <c r="M44" s="5"/>
      <c r="N44" s="4"/>
      <c r="O44" s="5"/>
      <c r="P44" s="5"/>
      <c r="Q44" s="4"/>
      <c r="R44" s="5"/>
    </row>
    <row r="45" spans="1:18" ht="15" thickBot="1" x14ac:dyDescent="0.4">
      <c r="A45" s="22"/>
      <c r="B45" s="28"/>
      <c r="C45" s="29"/>
      <c r="D45" s="28"/>
      <c r="E45" s="29"/>
      <c r="F45" s="28"/>
      <c r="G45" s="29"/>
      <c r="H45" s="29"/>
      <c r="I45" s="29"/>
      <c r="J45" s="29"/>
      <c r="K45" s="29"/>
      <c r="L45" s="29"/>
      <c r="M45" s="29"/>
      <c r="N45" s="20"/>
      <c r="O45" s="5"/>
      <c r="P45" s="5"/>
      <c r="Q45" s="4"/>
      <c r="R45" s="5"/>
    </row>
    <row r="46" spans="1:18" x14ac:dyDescent="0.35">
      <c r="A46" s="5"/>
      <c r="B46" s="4"/>
      <c r="C46" s="5"/>
      <c r="D46" s="4"/>
      <c r="E46" s="5"/>
      <c r="F46" s="4"/>
      <c r="G46" s="5"/>
      <c r="H46" s="5"/>
      <c r="I46" s="5"/>
      <c r="J46" s="5"/>
      <c r="K46" s="5"/>
      <c r="L46" s="5"/>
      <c r="M46" s="5"/>
      <c r="N46" s="4"/>
      <c r="O46" s="5"/>
      <c r="P46" s="5"/>
      <c r="Q46" s="4"/>
      <c r="R46" s="5"/>
    </row>
    <row r="47" spans="1:18" x14ac:dyDescent="0.35">
      <c r="A47" s="5"/>
      <c r="B47" s="5"/>
      <c r="C47" s="5"/>
      <c r="D47" s="5"/>
      <c r="E47" s="5"/>
      <c r="F47" s="26" t="s">
        <v>107</v>
      </c>
      <c r="G47" s="26"/>
      <c r="H47" s="26"/>
      <c r="I47" s="27"/>
      <c r="J47" s="27"/>
      <c r="K47" s="5"/>
      <c r="L47" s="5"/>
      <c r="M47" s="5"/>
      <c r="N47" s="4"/>
      <c r="O47" s="5"/>
      <c r="P47" s="5"/>
      <c r="Q47" s="4"/>
      <c r="R47" s="5"/>
    </row>
    <row r="48" spans="1:18" x14ac:dyDescent="0.35">
      <c r="A48" s="5"/>
      <c r="B48" s="5"/>
      <c r="C48" s="5"/>
      <c r="D48" s="5"/>
      <c r="E48" s="5"/>
      <c r="F48" s="26" t="s">
        <v>108</v>
      </c>
      <c r="G48" s="26"/>
      <c r="H48" s="4"/>
      <c r="I48" s="27"/>
      <c r="J48" s="27"/>
      <c r="K48" s="5"/>
      <c r="L48" s="5"/>
      <c r="M48" s="5"/>
      <c r="N48" s="4"/>
      <c r="O48" s="5"/>
      <c r="P48" s="5"/>
      <c r="Q48" s="4"/>
      <c r="R48" s="5"/>
    </row>
    <row r="49" spans="1:18" x14ac:dyDescent="0.35">
      <c r="A49" s="5"/>
      <c r="B49" s="5"/>
      <c r="C49" s="5"/>
      <c r="D49" s="5"/>
      <c r="E49" s="5"/>
      <c r="F49" s="26" t="s">
        <v>109</v>
      </c>
      <c r="G49" s="26"/>
      <c r="H49" s="4"/>
      <c r="I49" s="27"/>
      <c r="J49" s="27"/>
      <c r="K49" s="5"/>
      <c r="L49" s="5"/>
      <c r="M49" s="5"/>
      <c r="N49" s="4"/>
      <c r="O49" s="5"/>
      <c r="P49" s="5"/>
      <c r="Q49" s="4"/>
      <c r="R49" s="5"/>
    </row>
    <row r="50" spans="1:18" x14ac:dyDescent="0.35">
      <c r="A50" s="5"/>
      <c r="B50" s="5"/>
      <c r="C50" s="5"/>
      <c r="D50" s="5"/>
      <c r="E50" s="5"/>
      <c r="F50" s="26" t="s">
        <v>110</v>
      </c>
      <c r="G50" s="26"/>
      <c r="H50" s="4"/>
      <c r="I50" s="27"/>
      <c r="J50" s="27"/>
      <c r="K50" s="5"/>
      <c r="L50" s="5"/>
      <c r="M50" s="5"/>
      <c r="N50" s="4"/>
      <c r="O50" s="5"/>
      <c r="P50" s="5"/>
      <c r="Q50" s="4"/>
      <c r="R50" s="5"/>
    </row>
    <row r="51" spans="1:18" ht="15" thickBot="1" x14ac:dyDescent="0.4">
      <c r="A51" s="5"/>
      <c r="B51" s="4"/>
      <c r="C51" s="5"/>
      <c r="D51" s="4"/>
      <c r="E51" s="5"/>
      <c r="F51" s="4"/>
      <c r="G51" s="5"/>
      <c r="H51" s="5"/>
      <c r="I51" s="5"/>
      <c r="J51" s="5"/>
      <c r="K51" s="5"/>
      <c r="L51" s="5"/>
      <c r="M51" s="5"/>
      <c r="N51" s="4"/>
      <c r="O51" s="5"/>
      <c r="P51" s="5"/>
      <c r="Q51" s="4"/>
      <c r="R51" s="5"/>
    </row>
    <row r="52" spans="1:18" ht="15" thickBot="1" x14ac:dyDescent="0.4">
      <c r="A52" s="31" t="s">
        <v>111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1"/>
      <c r="O52" s="5"/>
      <c r="P52" s="5"/>
      <c r="Q52" s="4"/>
      <c r="R52" s="5"/>
    </row>
    <row r="53" spans="1:18" x14ac:dyDescent="0.35">
      <c r="A53" s="5"/>
      <c r="B53" s="4"/>
      <c r="C53" s="5"/>
      <c r="D53" s="4"/>
      <c r="E53" s="5"/>
      <c r="F53" s="4"/>
      <c r="G53" s="5"/>
      <c r="H53" s="5"/>
      <c r="I53" s="5"/>
      <c r="J53" s="5"/>
      <c r="K53" s="5"/>
      <c r="L53" s="5"/>
      <c r="M53" s="5"/>
      <c r="N53" s="4"/>
      <c r="O53" s="5"/>
      <c r="P53" s="5"/>
      <c r="Q53" s="4"/>
      <c r="R53" s="5"/>
    </row>
    <row r="54" spans="1:18" x14ac:dyDescent="0.35">
      <c r="A54" s="5"/>
      <c r="B54" s="5"/>
      <c r="C54" s="5"/>
      <c r="D54" s="5"/>
      <c r="E54" s="27"/>
      <c r="F54" s="27"/>
      <c r="G54" s="27"/>
      <c r="H54" s="27"/>
      <c r="I54" s="26" t="s">
        <v>112</v>
      </c>
      <c r="J54" s="27"/>
      <c r="K54" s="27"/>
      <c r="L54" s="27"/>
      <c r="M54" s="5"/>
      <c r="N54" s="4"/>
      <c r="O54" s="5"/>
      <c r="P54" s="5"/>
      <c r="Q54" s="4"/>
      <c r="R54" s="5"/>
    </row>
    <row r="55" spans="1:18" x14ac:dyDescent="0.35">
      <c r="A55" s="5"/>
      <c r="B55" s="5"/>
      <c r="C55" s="5"/>
      <c r="D55" s="5"/>
      <c r="E55" s="27"/>
      <c r="F55" s="27"/>
      <c r="G55" s="27"/>
      <c r="H55" s="27"/>
      <c r="I55" s="26" t="s">
        <v>113</v>
      </c>
      <c r="J55" s="27"/>
      <c r="K55" s="26"/>
      <c r="L55" s="27"/>
      <c r="M55" s="4"/>
      <c r="N55" s="4"/>
      <c r="O55" s="5"/>
      <c r="P55" s="5"/>
      <c r="Q55" s="4"/>
      <c r="R55" s="5"/>
    </row>
    <row r="56" spans="1:18" ht="15" thickBot="1" x14ac:dyDescent="0.4">
      <c r="A56" s="5"/>
      <c r="B56" s="5"/>
      <c r="C56" s="5"/>
      <c r="D56" s="5"/>
      <c r="E56" s="33" t="s">
        <v>114</v>
      </c>
      <c r="F56" s="33"/>
      <c r="G56" s="33"/>
      <c r="H56" s="33"/>
      <c r="I56" s="33"/>
      <c r="J56" s="33"/>
      <c r="K56" s="33"/>
      <c r="L56" s="33"/>
      <c r="M56" s="5"/>
      <c r="N56" s="4"/>
      <c r="O56" s="5"/>
      <c r="P56" s="5"/>
      <c r="Q56" s="4"/>
      <c r="R56" s="5"/>
    </row>
    <row r="57" spans="1:18" ht="15" thickBot="1" x14ac:dyDescent="0.4">
      <c r="A57" s="22"/>
    </row>
    <row r="58" spans="1:18" x14ac:dyDescent="0.35">
      <c r="A58" s="5"/>
    </row>
    <row r="59" spans="1:18" x14ac:dyDescent="0.35">
      <c r="A59" s="5"/>
    </row>
    <row r="60" spans="1:18" x14ac:dyDescent="0.35">
      <c r="A60" s="5"/>
    </row>
    <row r="61" spans="1:18" x14ac:dyDescent="0.35">
      <c r="A61" s="5"/>
    </row>
    <row r="62" spans="1:18" x14ac:dyDescent="0.35">
      <c r="A62" s="5"/>
    </row>
    <row r="64" spans="1:18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</sheetData>
  <sheetProtection sheet="1" insertColumns="0" insertRows="0" deleteColumns="0" deleteRows="0"/>
  <mergeCells count="3">
    <mergeCell ref="B10:F10"/>
    <mergeCell ref="A52:M52"/>
    <mergeCell ref="E56:L56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02C021B8B94E93DFEC91721EC706" ma:contentTypeVersion="18" ma:contentTypeDescription="Create a new document." ma:contentTypeScope="" ma:versionID="282ae655c89841633dc964c69a76bde2">
  <xsd:schema xmlns:xsd="http://www.w3.org/2001/XMLSchema" xmlns:xs="http://www.w3.org/2001/XMLSchema" xmlns:p="http://schemas.microsoft.com/office/2006/metadata/properties" xmlns:ns2="6aaf322d-788d-4100-b963-f6bb72895cb7" xmlns:ns3="98268f13-290f-4742-b6c7-eb4d3a4a2f58" xmlns:ns4="5fac6a14-fd8b-45c5-8362-d5206f79cd02" targetNamespace="http://schemas.microsoft.com/office/2006/metadata/properties" ma:root="true" ma:fieldsID="d54f93bba64412b64690e0cde33dee90" ns2:_="" ns3:_="" ns4:_="">
    <xsd:import namespace="6aaf322d-788d-4100-b963-f6bb72895cb7"/>
    <xsd:import namespace="98268f13-290f-4742-b6c7-eb4d3a4a2f58"/>
    <xsd:import namespace="5fac6a14-fd8b-45c5-8362-d5206f79cd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f322d-788d-4100-b963-f6bb72895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59a0ad-b2e9-431d-9dd0-dfa0158303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68f13-290f-4742-b6c7-eb4d3a4a2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c6a14-fd8b-45c5-8362-d5206f79cd0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6ac30da-de2e-4f06-877c-5b367db48888}" ma:internalName="TaxCatchAll" ma:showField="CatchAllData" ma:web="98268f13-290f-4742-b6c7-eb4d3a4a2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f322d-788d-4100-b963-f6bb72895cb7">
      <Terms xmlns="http://schemas.microsoft.com/office/infopath/2007/PartnerControls"/>
    </lcf76f155ced4ddcb4097134ff3c332f>
    <TaxCatchAll xmlns="5fac6a14-fd8b-45c5-8362-d5206f79cd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C455A-B59B-400B-9709-1118CF7D7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f322d-788d-4100-b963-f6bb72895cb7"/>
    <ds:schemaRef ds:uri="98268f13-290f-4742-b6c7-eb4d3a4a2f58"/>
    <ds:schemaRef ds:uri="5fac6a14-fd8b-45c5-8362-d5206f79cd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1BB050-E85C-4DB3-BF80-58C746897D6D}">
  <ds:schemaRefs>
    <ds:schemaRef ds:uri="http://schemas.microsoft.com/office/2006/metadata/properties"/>
    <ds:schemaRef ds:uri="http://schemas.microsoft.com/office/infopath/2007/PartnerControls"/>
    <ds:schemaRef ds:uri="6aaf322d-788d-4100-b963-f6bb72895cb7"/>
    <ds:schemaRef ds:uri="5fac6a14-fd8b-45c5-8362-d5206f79cd02"/>
  </ds:schemaRefs>
</ds:datastoreItem>
</file>

<file path=customXml/itemProps3.xml><?xml version="1.0" encoding="utf-8"?>
<ds:datastoreItem xmlns:ds="http://schemas.openxmlformats.org/officeDocument/2006/customXml" ds:itemID="{67CB321F-9C85-41C7-81A5-2262CBA979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002-2024</vt:lpstr>
    </vt:vector>
  </TitlesOfParts>
  <Manager/>
  <Company>H. Lundbeck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Aste Garrido</dc:creator>
  <cp:keywords/>
  <dc:description/>
  <cp:lastModifiedBy>Leandro Denis Cabisieri</cp:lastModifiedBy>
  <cp:revision/>
  <dcterms:created xsi:type="dcterms:W3CDTF">2024-06-07T14:45:38Z</dcterms:created>
  <dcterms:modified xsi:type="dcterms:W3CDTF">2024-06-12T22:10:42Z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0x010100FDA702C021B8B94E93DFEC91721EC706</vt:lpwstr>
  </property>
  <property fmtid="{D5CDD505-2E9C-101B-9397-08002B2CF9AE}" pid="3" name="MediaServiceImageTags">
    <vt:lpwstr/>
  </property>
</Properties>
</file>